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річний план" sheetId="1" r:id="rId1"/>
  </sheets>
  <externalReferences>
    <externalReference r:id="rId4"/>
  </externalReferences>
  <definedNames>
    <definedName name="_xlnm.Print_Area" localSheetId="0">'річний план'!$A$1:$L$45</definedName>
  </definedNames>
  <calcPr fullCalcOnLoad="1" fullPrecision="0"/>
</workbook>
</file>

<file path=xl/sharedStrings.xml><?xml version="1.0" encoding="utf-8"?>
<sst xmlns="http://schemas.openxmlformats.org/spreadsheetml/2006/main" count="73" uniqueCount="59">
  <si>
    <t>РІЧНИЙ ПЛАН</t>
  </si>
  <si>
    <t>№ з/п</t>
  </si>
  <si>
    <t>Показники</t>
  </si>
  <si>
    <t>Код рядка</t>
  </si>
  <si>
    <t>Значення, тис.куб.м</t>
  </si>
  <si>
    <t>фактично</t>
  </si>
  <si>
    <t>А</t>
  </si>
  <si>
    <t>Б</t>
  </si>
  <si>
    <t>В</t>
  </si>
  <si>
    <t>Обсяг І підйому води, усього, зокрема:</t>
  </si>
  <si>
    <t>1.1</t>
  </si>
  <si>
    <t>поверхневий водозабір</t>
  </si>
  <si>
    <t>1.2</t>
  </si>
  <si>
    <t>підземний водозабір</t>
  </si>
  <si>
    <t>1.3</t>
  </si>
  <si>
    <t>покупна вода</t>
  </si>
  <si>
    <t>1.4</t>
  </si>
  <si>
    <t>покупна вода в природному стані</t>
  </si>
  <si>
    <t>2</t>
  </si>
  <si>
    <t>3</t>
  </si>
  <si>
    <t>Обсяг реалізації послуг централізованого водопостачання, зокрема:</t>
  </si>
  <si>
    <t>3.1</t>
  </si>
  <si>
    <t>населенню</t>
  </si>
  <si>
    <t>3.2</t>
  </si>
  <si>
    <t>іншим ВКГ</t>
  </si>
  <si>
    <t>3.3</t>
  </si>
  <si>
    <t>іншим споживачам</t>
  </si>
  <si>
    <t>4</t>
  </si>
  <si>
    <t>Обсяг пропуску стічних вод через очисні споруди, усього</t>
  </si>
  <si>
    <t>4.1</t>
  </si>
  <si>
    <t>зокрема: біологічна очистка стоків</t>
  </si>
  <si>
    <t>5</t>
  </si>
  <si>
    <t>Обсяг реалізації послуг централізованого водовідведення, усього, зокрема:</t>
  </si>
  <si>
    <t>5.1</t>
  </si>
  <si>
    <t>5.2</t>
  </si>
  <si>
    <t>5.3</t>
  </si>
  <si>
    <t>бюджетні установи</t>
  </si>
  <si>
    <t>3.4</t>
  </si>
  <si>
    <t>5.4</t>
  </si>
  <si>
    <t xml:space="preserve">  - в відсотках до підйому води</t>
  </si>
  <si>
    <t>м.куб</t>
  </si>
  <si>
    <t>передба-чено чинним тарифом</t>
  </si>
  <si>
    <t>Втрати та необліковані витрати питної води після І підйому</t>
  </si>
  <si>
    <t>надання послуг з централізованого водопостачання та централізованого водовідведення</t>
  </si>
  <si>
    <t>по ТОВ "Комунальник"</t>
  </si>
  <si>
    <t xml:space="preserve">Очистка стоків </t>
  </si>
  <si>
    <t>Поводження з побутовими відходами               ( РПВ )</t>
  </si>
  <si>
    <r>
      <t>2015</t>
    </r>
    <r>
      <rPr>
        <sz val="10"/>
        <rFont val="Times New Roman"/>
        <family val="1"/>
      </rPr>
      <t xml:space="preserve"> рік</t>
    </r>
  </si>
  <si>
    <r>
      <t>2016</t>
    </r>
    <r>
      <rPr>
        <sz val="10"/>
        <rFont val="Times New Roman"/>
        <family val="1"/>
      </rPr>
      <t xml:space="preserve"> рік</t>
    </r>
  </si>
  <si>
    <r>
      <t>2017</t>
    </r>
    <r>
      <rPr>
        <sz val="10"/>
        <rFont val="Times New Roman"/>
        <family val="1"/>
      </rPr>
      <t xml:space="preserve"> рік</t>
    </r>
  </si>
  <si>
    <r>
      <t xml:space="preserve">попередній до базового </t>
    </r>
    <r>
      <rPr>
        <u val="single"/>
        <sz val="10"/>
        <rFont val="Times New Roman"/>
        <family val="1"/>
      </rPr>
      <t>2018</t>
    </r>
    <r>
      <rPr>
        <sz val="10"/>
        <rFont val="Times New Roman"/>
        <family val="1"/>
      </rPr>
      <t xml:space="preserve"> рік</t>
    </r>
  </si>
  <si>
    <r>
      <t xml:space="preserve">базовий період 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рік</t>
    </r>
  </si>
  <si>
    <t>Додаток</t>
  </si>
  <si>
    <t>до рішення виконавчого комітету</t>
  </si>
  <si>
    <t>Керуючий справами</t>
  </si>
  <si>
    <t>виконавчого комітету міської ради                                                         Л. Ткаченко</t>
  </si>
  <si>
    <r>
      <t xml:space="preserve">плановий період </t>
    </r>
    <r>
      <rPr>
        <u val="single"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 рік</t>
    </r>
  </si>
  <si>
    <r>
      <t xml:space="preserve">на 12 місяців з </t>
    </r>
    <r>
      <rPr>
        <u val="single"/>
        <sz val="10"/>
        <rFont val="Times New Roman"/>
        <family val="1"/>
      </rPr>
      <t>01.01.2021 по 31.12.2021 рік</t>
    </r>
  </si>
  <si>
    <t>від 23 липня  2020 року № 131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</si>
</sst>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00"/>
    <numFmt numFmtId="182" formatCode="#,##0.0000"/>
    <numFmt numFmtId="183" formatCode="#,##0.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9;&#1090;&#1086;&#1083;\&#1058;&#1072;&#1088;&#1080;&#1092;%202020\&#1058;&#1072;&#1088;&#1080;&#1092;%202020\&#1058;&#1072;&#1088;&#1080;&#1092;%20&#1042;&#1055;%20&#1110;%20&#1042;&#1042;\&#1086;&#1073;&#1108;&#1084;%20%20%20%20&#1061;&#1061;%20-%20&#1082;&#1086;&#1087;&#1080;&#1103;\&#1050;&#1086;&#1087;&#1080;&#1103;%20&#1086;&#1073;&#1089;&#1103;&#1075;&#1080;%20&#1085;&#1086;&#1074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трати"/>
      <sheetName val="кан ліч"/>
      <sheetName val="нечистоти"/>
      <sheetName val="кан"/>
      <sheetName val="обєм стоки"/>
      <sheetName val="обсяги підпр кан"/>
      <sheetName val="вода по ліч"/>
      <sheetName val="вода без канал"/>
      <sheetName val="норми бюджет"/>
      <sheetName val="норми  п-ва"/>
      <sheetName val="вода"/>
      <sheetName val="акт інв"/>
      <sheetName val="п-ва вода 2"/>
    </sheetNames>
    <sheetDataSet>
      <sheetData sheetId="10">
        <row r="47">
          <cell r="G47">
            <v>257657.55</v>
          </cell>
        </row>
        <row r="48">
          <cell r="G48">
            <v>17826.761</v>
          </cell>
        </row>
        <row r="49">
          <cell r="G49">
            <v>16332.696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view="pageBreakPreview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6.00390625" style="0" customWidth="1"/>
    <col min="4" max="4" width="6.375" style="0" customWidth="1"/>
    <col min="5" max="5" width="6.125" style="0" customWidth="1"/>
    <col min="6" max="6" width="6.625" style="0" customWidth="1"/>
    <col min="7" max="7" width="8.375" style="0" customWidth="1"/>
    <col min="8" max="8" width="7.625" style="0" customWidth="1"/>
    <col min="9" max="9" width="10.875" style="0" customWidth="1"/>
    <col min="10" max="10" width="18.375" style="0" customWidth="1"/>
    <col min="11" max="11" width="6.125" style="0" hidden="1" customWidth="1"/>
    <col min="12" max="12" width="10.875" style="0" hidden="1" customWidth="1"/>
  </cols>
  <sheetData>
    <row r="2" spans="7:12" ht="18.75" customHeight="1">
      <c r="G2" s="42" t="s">
        <v>52</v>
      </c>
      <c r="H2" s="43"/>
      <c r="I2" s="43"/>
      <c r="J2" s="38"/>
      <c r="K2" s="38"/>
      <c r="L2" s="38"/>
    </row>
    <row r="3" spans="7:12" ht="18.75">
      <c r="G3" s="44" t="s">
        <v>53</v>
      </c>
      <c r="H3" s="43"/>
      <c r="I3" s="43"/>
      <c r="J3" s="43"/>
      <c r="K3" s="38"/>
      <c r="L3" s="38"/>
    </row>
    <row r="4" spans="7:12" ht="18.75">
      <c r="G4" s="44" t="s">
        <v>58</v>
      </c>
      <c r="H4" s="44"/>
      <c r="I4" s="44"/>
      <c r="J4" s="44"/>
      <c r="K4" s="38"/>
      <c r="L4" s="38"/>
    </row>
    <row r="7" spans="1:10" ht="12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50" t="s">
        <v>43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2.75">
      <c r="A9" s="51" t="s">
        <v>44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2.75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46" t="s">
        <v>1</v>
      </c>
      <c r="B12" s="46" t="s">
        <v>2</v>
      </c>
      <c r="C12" s="46" t="s">
        <v>3</v>
      </c>
      <c r="D12" s="40" t="s">
        <v>4</v>
      </c>
      <c r="E12" s="41"/>
      <c r="F12" s="41"/>
      <c r="G12" s="41"/>
      <c r="H12" s="41"/>
      <c r="I12" s="45" t="s">
        <v>40</v>
      </c>
      <c r="J12" s="45"/>
    </row>
    <row r="13" spans="1:10" ht="12.75">
      <c r="A13" s="46"/>
      <c r="B13" s="46"/>
      <c r="C13" s="46"/>
      <c r="D13" s="45" t="s">
        <v>5</v>
      </c>
      <c r="E13" s="45"/>
      <c r="F13" s="45"/>
      <c r="G13" s="45"/>
      <c r="H13" s="45"/>
      <c r="I13" s="46" t="s">
        <v>41</v>
      </c>
      <c r="J13" s="46" t="s">
        <v>56</v>
      </c>
    </row>
    <row r="14" spans="1:10" ht="51">
      <c r="A14" s="46"/>
      <c r="B14" s="46"/>
      <c r="C14" s="46"/>
      <c r="D14" s="11" t="s">
        <v>47</v>
      </c>
      <c r="E14" s="11" t="s">
        <v>48</v>
      </c>
      <c r="F14" s="11" t="s">
        <v>49</v>
      </c>
      <c r="G14" s="10" t="s">
        <v>50</v>
      </c>
      <c r="H14" s="10" t="s">
        <v>51</v>
      </c>
      <c r="I14" s="46"/>
      <c r="J14" s="46"/>
    </row>
    <row r="15" spans="1:10" ht="12.75">
      <c r="A15" s="12" t="s">
        <v>6</v>
      </c>
      <c r="B15" s="12" t="s">
        <v>7</v>
      </c>
      <c r="C15" s="12" t="s">
        <v>8</v>
      </c>
      <c r="D15" s="12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</row>
    <row r="16" spans="1:12" ht="25.5">
      <c r="A16" s="13">
        <v>1</v>
      </c>
      <c r="B16" s="14" t="s">
        <v>9</v>
      </c>
      <c r="C16" s="12">
        <v>1</v>
      </c>
      <c r="D16" s="12">
        <v>404.8</v>
      </c>
      <c r="E16" s="12">
        <v>405.3</v>
      </c>
      <c r="F16" s="12">
        <v>416</v>
      </c>
      <c r="G16" s="12">
        <f>G18</f>
        <v>421.2</v>
      </c>
      <c r="H16" s="12">
        <f>H18</f>
        <v>414.9</v>
      </c>
      <c r="I16" s="15">
        <f>I18</f>
        <v>418599.97</v>
      </c>
      <c r="J16" s="15">
        <f>J23/(100-J22)*100</f>
        <v>408135.68</v>
      </c>
      <c r="K16" s="3"/>
      <c r="L16" s="3"/>
    </row>
    <row r="17" spans="1:12" ht="12.75">
      <c r="A17" s="13" t="s">
        <v>10</v>
      </c>
      <c r="B17" s="14" t="s">
        <v>11</v>
      </c>
      <c r="C17" s="12">
        <v>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5">
        <v>0</v>
      </c>
      <c r="J17" s="15">
        <v>0</v>
      </c>
      <c r="K17" s="3"/>
      <c r="L17" s="3"/>
    </row>
    <row r="18" spans="1:12" ht="12.75">
      <c r="A18" s="13" t="s">
        <v>12</v>
      </c>
      <c r="B18" s="14" t="s">
        <v>13</v>
      </c>
      <c r="C18" s="12">
        <v>3</v>
      </c>
      <c r="D18" s="12">
        <v>404.8</v>
      </c>
      <c r="E18" s="12">
        <v>405.3</v>
      </c>
      <c r="F18" s="12">
        <v>416</v>
      </c>
      <c r="G18" s="12">
        <v>421.2</v>
      </c>
      <c r="H18" s="12">
        <v>414.9</v>
      </c>
      <c r="I18" s="15">
        <v>418599.97</v>
      </c>
      <c r="J18" s="15">
        <f>J16</f>
        <v>408135.68</v>
      </c>
      <c r="K18" s="3"/>
      <c r="L18" s="3"/>
    </row>
    <row r="19" spans="1:12" ht="12.75">
      <c r="A19" s="13" t="s">
        <v>14</v>
      </c>
      <c r="B19" s="14" t="s">
        <v>15</v>
      </c>
      <c r="C19" s="12">
        <v>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5">
        <v>0</v>
      </c>
      <c r="J19" s="15">
        <v>0</v>
      </c>
      <c r="K19" s="3"/>
      <c r="L19" s="3"/>
    </row>
    <row r="20" spans="1:12" ht="24.75" customHeight="1">
      <c r="A20" s="13" t="s">
        <v>16</v>
      </c>
      <c r="B20" s="14" t="s">
        <v>17</v>
      </c>
      <c r="C20" s="12">
        <v>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5">
        <v>0</v>
      </c>
      <c r="J20" s="15">
        <v>0</v>
      </c>
      <c r="K20" s="3"/>
      <c r="L20" s="3"/>
    </row>
    <row r="21" spans="1:12" ht="38.25" customHeight="1">
      <c r="A21" s="48" t="s">
        <v>18</v>
      </c>
      <c r="B21" s="14" t="s">
        <v>42</v>
      </c>
      <c r="C21" s="12">
        <v>6</v>
      </c>
      <c r="D21" s="12">
        <f aca="true" t="shared" si="0" ref="D21:J21">D16-D23</f>
        <v>117</v>
      </c>
      <c r="E21" s="12">
        <f t="shared" si="0"/>
        <v>117.4</v>
      </c>
      <c r="F21" s="12">
        <f t="shared" si="0"/>
        <v>121.2</v>
      </c>
      <c r="G21" s="12">
        <f t="shared" si="0"/>
        <v>121.8</v>
      </c>
      <c r="H21" s="12">
        <f t="shared" si="0"/>
        <v>110.3</v>
      </c>
      <c r="I21" s="15">
        <f t="shared" si="0"/>
        <v>120975.38</v>
      </c>
      <c r="J21" s="15">
        <f t="shared" si="0"/>
        <v>116318.67</v>
      </c>
      <c r="K21" s="3"/>
      <c r="L21" s="3"/>
    </row>
    <row r="22" spans="1:12" ht="12.75">
      <c r="A22" s="49"/>
      <c r="B22" s="14" t="s">
        <v>39</v>
      </c>
      <c r="C22" s="12">
        <v>7</v>
      </c>
      <c r="D22" s="16">
        <f aca="true" t="shared" si="1" ref="D22:I22">D21/D16*100</f>
        <v>28.9</v>
      </c>
      <c r="E22" s="16">
        <f t="shared" si="1"/>
        <v>29</v>
      </c>
      <c r="F22" s="16">
        <f t="shared" si="1"/>
        <v>29.1</v>
      </c>
      <c r="G22" s="16">
        <f t="shared" si="1"/>
        <v>28.9</v>
      </c>
      <c r="H22" s="16">
        <f t="shared" si="1"/>
        <v>26.6</v>
      </c>
      <c r="I22" s="15">
        <f t="shared" si="1"/>
        <v>28.9</v>
      </c>
      <c r="J22" s="15">
        <f>(D22+E22+F22+G22+H22)/5</f>
        <v>28.5</v>
      </c>
      <c r="K22" s="3"/>
      <c r="L22" s="3"/>
    </row>
    <row r="23" spans="1:12" ht="38.25">
      <c r="A23" s="13" t="s">
        <v>19</v>
      </c>
      <c r="B23" s="17" t="s">
        <v>20</v>
      </c>
      <c r="C23" s="18">
        <v>8</v>
      </c>
      <c r="D23" s="18">
        <f aca="true" t="shared" si="2" ref="D23:K23">D24+D25+D26+D27</f>
        <v>287.8</v>
      </c>
      <c r="E23" s="18">
        <f t="shared" si="2"/>
        <v>287.9</v>
      </c>
      <c r="F23" s="18">
        <f t="shared" si="2"/>
        <v>294.8</v>
      </c>
      <c r="G23" s="18">
        <f t="shared" si="2"/>
        <v>299.4</v>
      </c>
      <c r="H23" s="18">
        <f t="shared" si="2"/>
        <v>304.6</v>
      </c>
      <c r="I23" s="19">
        <f t="shared" si="2"/>
        <v>297624.59</v>
      </c>
      <c r="J23" s="19">
        <f t="shared" si="2"/>
        <v>291817.01</v>
      </c>
      <c r="K23" s="4">
        <f t="shared" si="2"/>
        <v>294.9</v>
      </c>
      <c r="L23" s="4">
        <f>(D23+E23+F23+G23+H23)/5</f>
        <v>294.9</v>
      </c>
    </row>
    <row r="24" spans="1:12" ht="12.75">
      <c r="A24" s="13" t="s">
        <v>21</v>
      </c>
      <c r="B24" s="14" t="s">
        <v>22</v>
      </c>
      <c r="C24" s="12">
        <v>9</v>
      </c>
      <c r="D24" s="12">
        <v>249.2</v>
      </c>
      <c r="E24" s="12">
        <v>249.7</v>
      </c>
      <c r="F24" s="12">
        <v>256.8</v>
      </c>
      <c r="G24" s="12">
        <v>262.4</v>
      </c>
      <c r="H24" s="12">
        <v>270.4</v>
      </c>
      <c r="I24" s="15">
        <v>259319</v>
      </c>
      <c r="J24" s="15">
        <f>'[1]вода'!$G$47</f>
        <v>257657.55</v>
      </c>
      <c r="K24" s="2">
        <f>(D24+E24+F24+G24+H24)/5</f>
        <v>257.7</v>
      </c>
      <c r="L24" s="4">
        <f>(D24+E24+F24+G24+H24)/5</f>
        <v>257.7</v>
      </c>
    </row>
    <row r="25" spans="1:12" ht="12.75">
      <c r="A25" s="13" t="s">
        <v>23</v>
      </c>
      <c r="B25" s="14" t="s">
        <v>24</v>
      </c>
      <c r="C25" s="12">
        <v>10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5">
        <v>0</v>
      </c>
      <c r="J25" s="15">
        <v>0</v>
      </c>
      <c r="K25" s="4">
        <v>0</v>
      </c>
      <c r="L25" s="4">
        <f>(D25+E25+F25+G25+H25)/5</f>
        <v>0</v>
      </c>
    </row>
    <row r="26" spans="1:12" ht="12.75">
      <c r="A26" s="13" t="s">
        <v>25</v>
      </c>
      <c r="B26" s="14" t="s">
        <v>36</v>
      </c>
      <c r="C26" s="12">
        <v>11</v>
      </c>
      <c r="D26" s="12">
        <v>22.4</v>
      </c>
      <c r="E26" s="16">
        <v>20</v>
      </c>
      <c r="F26" s="12">
        <v>21.1</v>
      </c>
      <c r="G26" s="12">
        <v>20.2</v>
      </c>
      <c r="H26" s="12">
        <v>17.7</v>
      </c>
      <c r="I26" s="15">
        <v>19849.59</v>
      </c>
      <c r="J26" s="15">
        <f>'[1]вода'!$G$48</f>
        <v>17826.76</v>
      </c>
      <c r="K26" s="2">
        <f>(D26+E26+F26+G26+H26)/5</f>
        <v>20.28</v>
      </c>
      <c r="L26" s="4">
        <f>(D26+E26+F26+G26+H26)/5</f>
        <v>20.28</v>
      </c>
    </row>
    <row r="27" spans="1:12" ht="12.75">
      <c r="A27" s="13" t="s">
        <v>37</v>
      </c>
      <c r="B27" s="14" t="s">
        <v>26</v>
      </c>
      <c r="C27" s="12">
        <v>12</v>
      </c>
      <c r="D27" s="12">
        <v>16.2</v>
      </c>
      <c r="E27" s="12">
        <v>18.2</v>
      </c>
      <c r="F27" s="12">
        <v>16.9</v>
      </c>
      <c r="G27" s="12">
        <v>16.8</v>
      </c>
      <c r="H27" s="12">
        <v>16.5</v>
      </c>
      <c r="I27" s="15">
        <v>18456</v>
      </c>
      <c r="J27" s="15">
        <f>'[1]вода'!$G$49</f>
        <v>16332.7</v>
      </c>
      <c r="K27" s="2">
        <f>(D27+E27+F27+G27+H27)/5</f>
        <v>16.92</v>
      </c>
      <c r="L27" s="4">
        <f>(D27+E27+F27+G27+H27)/5</f>
        <v>16.92</v>
      </c>
    </row>
    <row r="28" spans="1:12" ht="41.25" customHeight="1">
      <c r="A28" s="20" t="s">
        <v>27</v>
      </c>
      <c r="B28" s="21" t="s">
        <v>28</v>
      </c>
      <c r="C28" s="22">
        <v>13</v>
      </c>
      <c r="D28" s="23">
        <f>D29</f>
        <v>53.6</v>
      </c>
      <c r="E28" s="23">
        <f aca="true" t="shared" si="3" ref="E28:J28">E29</f>
        <v>56.9</v>
      </c>
      <c r="F28" s="23">
        <f t="shared" si="3"/>
        <v>60.6</v>
      </c>
      <c r="G28" s="23">
        <f t="shared" si="3"/>
        <v>55.6</v>
      </c>
      <c r="H28" s="23">
        <f t="shared" si="3"/>
        <v>52.7</v>
      </c>
      <c r="I28" s="24">
        <f t="shared" si="3"/>
        <v>55379.462</v>
      </c>
      <c r="J28" s="25">
        <f t="shared" si="3"/>
        <v>52576.6</v>
      </c>
      <c r="K28" s="3"/>
      <c r="L28" s="3"/>
    </row>
    <row r="29" spans="1:12" ht="25.5">
      <c r="A29" s="20" t="s">
        <v>29</v>
      </c>
      <c r="B29" s="21" t="s">
        <v>30</v>
      </c>
      <c r="C29" s="22">
        <v>14</v>
      </c>
      <c r="D29" s="26">
        <f>D30+D35+D41</f>
        <v>53.6</v>
      </c>
      <c r="E29" s="26">
        <f aca="true" t="shared" si="4" ref="E29:J29">E30+E35+E41</f>
        <v>56.9</v>
      </c>
      <c r="F29" s="26">
        <f t="shared" si="4"/>
        <v>60.6</v>
      </c>
      <c r="G29" s="26">
        <f t="shared" si="4"/>
        <v>55.6</v>
      </c>
      <c r="H29" s="26">
        <f t="shared" si="4"/>
        <v>52.7</v>
      </c>
      <c r="I29" s="27">
        <f t="shared" si="4"/>
        <v>55379.462</v>
      </c>
      <c r="J29" s="28">
        <f t="shared" si="4"/>
        <v>52576.6</v>
      </c>
      <c r="K29" s="3"/>
      <c r="L29" s="3"/>
    </row>
    <row r="30" spans="1:12" ht="51">
      <c r="A30" s="20" t="s">
        <v>31</v>
      </c>
      <c r="B30" s="29" t="s">
        <v>32</v>
      </c>
      <c r="C30" s="30">
        <v>15</v>
      </c>
      <c r="D30" s="23">
        <f aca="true" t="shared" si="5" ref="D30:K30">D31+D32+D33+D34</f>
        <v>47</v>
      </c>
      <c r="E30" s="31">
        <f t="shared" si="5"/>
        <v>48.3</v>
      </c>
      <c r="F30" s="31">
        <f t="shared" si="5"/>
        <v>52.4</v>
      </c>
      <c r="G30" s="31">
        <f t="shared" si="5"/>
        <v>48.9</v>
      </c>
      <c r="H30" s="31">
        <f t="shared" si="5"/>
        <v>44.2</v>
      </c>
      <c r="I30" s="24">
        <f t="shared" si="5"/>
        <v>48710.462</v>
      </c>
      <c r="J30" s="24">
        <f t="shared" si="5"/>
        <v>44092.795</v>
      </c>
      <c r="K30" s="4">
        <f t="shared" si="5"/>
        <v>48.16</v>
      </c>
      <c r="L30" s="4">
        <f>(D30+E30+F30+G30+H30)/5</f>
        <v>48.16</v>
      </c>
    </row>
    <row r="31" spans="1:12" ht="12.75">
      <c r="A31" s="20" t="s">
        <v>33</v>
      </c>
      <c r="B31" s="21" t="s">
        <v>22</v>
      </c>
      <c r="C31" s="22">
        <v>16</v>
      </c>
      <c r="D31" s="32">
        <v>32.8</v>
      </c>
      <c r="E31" s="32">
        <v>34.9</v>
      </c>
      <c r="F31" s="32">
        <v>36.8</v>
      </c>
      <c r="G31" s="32">
        <v>35.8</v>
      </c>
      <c r="H31" s="32">
        <v>31.2</v>
      </c>
      <c r="I31" s="33">
        <v>35673.2</v>
      </c>
      <c r="J31" s="27">
        <v>31037.3</v>
      </c>
      <c r="K31" s="2">
        <f>(D31+E31+F31+G31+H31)/5</f>
        <v>34.3</v>
      </c>
      <c r="L31" s="3"/>
    </row>
    <row r="32" spans="1:12" ht="12.75">
      <c r="A32" s="20" t="s">
        <v>34</v>
      </c>
      <c r="B32" s="21" t="s">
        <v>24</v>
      </c>
      <c r="C32" s="22">
        <v>17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27">
        <v>0</v>
      </c>
      <c r="K32" s="4">
        <v>0</v>
      </c>
      <c r="L32" s="3"/>
    </row>
    <row r="33" spans="1:12" ht="12.75">
      <c r="A33" s="20" t="s">
        <v>35</v>
      </c>
      <c r="B33" s="21" t="s">
        <v>36</v>
      </c>
      <c r="C33" s="22">
        <v>18</v>
      </c>
      <c r="D33" s="32">
        <v>10.9</v>
      </c>
      <c r="E33" s="32">
        <v>10.2</v>
      </c>
      <c r="F33" s="32">
        <v>11.8</v>
      </c>
      <c r="G33" s="32">
        <v>9.8</v>
      </c>
      <c r="H33" s="32">
        <v>9.2</v>
      </c>
      <c r="I33" s="27">
        <v>9757.262</v>
      </c>
      <c r="J33" s="27">
        <v>9236.495</v>
      </c>
      <c r="K33" s="2">
        <f>(D33+E33+F33+G33+H33)/5</f>
        <v>10.38</v>
      </c>
      <c r="L33" s="3"/>
    </row>
    <row r="34" spans="1:12" ht="12.75">
      <c r="A34" s="20" t="s">
        <v>38</v>
      </c>
      <c r="B34" s="21" t="s">
        <v>26</v>
      </c>
      <c r="C34" s="22">
        <v>19</v>
      </c>
      <c r="D34" s="32">
        <v>3.3</v>
      </c>
      <c r="E34" s="32">
        <v>3.2</v>
      </c>
      <c r="F34" s="32">
        <v>3.8</v>
      </c>
      <c r="G34" s="32">
        <v>3.3</v>
      </c>
      <c r="H34" s="32">
        <v>3.8</v>
      </c>
      <c r="I34" s="33">
        <v>3280</v>
      </c>
      <c r="J34" s="27">
        <v>3819</v>
      </c>
      <c r="K34" s="2">
        <f>(D34+E34+F34+G34+H34)/5</f>
        <v>3.48</v>
      </c>
      <c r="L34" s="3"/>
    </row>
    <row r="35" spans="1:12" ht="25.5">
      <c r="A35" s="20"/>
      <c r="B35" s="29" t="s">
        <v>46</v>
      </c>
      <c r="C35" s="32"/>
      <c r="D35" s="31">
        <f>SUM(D36:D39)</f>
        <v>2.8</v>
      </c>
      <c r="E35" s="31">
        <v>4.1</v>
      </c>
      <c r="F35" s="31">
        <f>SUM(F36:F39)</f>
        <v>4.4</v>
      </c>
      <c r="G35" s="31">
        <f>SUM(G36:G39)</f>
        <v>2.9</v>
      </c>
      <c r="H35" s="31">
        <f>SUM(H36:H39)</f>
        <v>4.2</v>
      </c>
      <c r="I35" s="25">
        <f>SUM(I36:I39)</f>
        <v>2869.2</v>
      </c>
      <c r="J35" s="25">
        <f>SUM(J36:J39)</f>
        <v>4201.2</v>
      </c>
      <c r="K35" s="2"/>
      <c r="L35" s="3"/>
    </row>
    <row r="36" spans="1:12" ht="12.75">
      <c r="A36" s="20" t="s">
        <v>33</v>
      </c>
      <c r="B36" s="21" t="s">
        <v>22</v>
      </c>
      <c r="C36" s="32">
        <v>16</v>
      </c>
      <c r="D36" s="32">
        <v>2.2</v>
      </c>
      <c r="E36" s="32">
        <v>3.1</v>
      </c>
      <c r="F36" s="32">
        <v>3.4</v>
      </c>
      <c r="G36" s="26">
        <v>2</v>
      </c>
      <c r="H36" s="32">
        <v>3.2</v>
      </c>
      <c r="I36" s="33">
        <v>1987.2</v>
      </c>
      <c r="J36" s="33">
        <v>3171.6</v>
      </c>
      <c r="K36" s="2">
        <f>(D36+E36+F36+G36+H36)/5</f>
        <v>2.78</v>
      </c>
      <c r="L36" s="3"/>
    </row>
    <row r="37" spans="1:12" ht="12.75">
      <c r="A37" s="20" t="s">
        <v>34</v>
      </c>
      <c r="B37" s="21" t="s">
        <v>24</v>
      </c>
      <c r="C37" s="32">
        <v>17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27">
        <v>0</v>
      </c>
      <c r="K37" s="4">
        <v>0</v>
      </c>
      <c r="L37" s="3"/>
    </row>
    <row r="38" spans="1:12" ht="12.75">
      <c r="A38" s="20" t="s">
        <v>35</v>
      </c>
      <c r="B38" s="21" t="s">
        <v>36</v>
      </c>
      <c r="C38" s="32">
        <v>18</v>
      </c>
      <c r="D38" s="32">
        <v>0.2</v>
      </c>
      <c r="E38" s="32">
        <v>0.3</v>
      </c>
      <c r="F38" s="32">
        <v>0.6</v>
      </c>
      <c r="G38" s="32">
        <v>0.6</v>
      </c>
      <c r="H38" s="32">
        <v>0.7</v>
      </c>
      <c r="I38" s="33">
        <v>658.8</v>
      </c>
      <c r="J38" s="33">
        <v>680.4</v>
      </c>
      <c r="K38" s="2">
        <f>(D38+E38+F38+G38+H38)/5</f>
        <v>0.48</v>
      </c>
      <c r="L38" s="3"/>
    </row>
    <row r="39" spans="1:12" ht="12.75">
      <c r="A39" s="20" t="s">
        <v>38</v>
      </c>
      <c r="B39" s="21" t="s">
        <v>26</v>
      </c>
      <c r="C39" s="32">
        <v>19</v>
      </c>
      <c r="D39" s="32">
        <v>0.4</v>
      </c>
      <c r="E39" s="32">
        <v>0.8</v>
      </c>
      <c r="F39" s="32">
        <v>0.4</v>
      </c>
      <c r="G39" s="32">
        <v>0.3</v>
      </c>
      <c r="H39" s="32">
        <v>0.3</v>
      </c>
      <c r="I39" s="33">
        <v>223.2</v>
      </c>
      <c r="J39" s="33">
        <v>349.2</v>
      </c>
      <c r="K39" s="2">
        <f>(D39+E39+F39+G39+H39)/5</f>
        <v>0.44</v>
      </c>
      <c r="L39" s="3"/>
    </row>
    <row r="40" spans="1:12" ht="15" customHeight="1">
      <c r="A40" s="34"/>
      <c r="B40" s="35" t="s">
        <v>45</v>
      </c>
      <c r="C40" s="9"/>
      <c r="D40" s="36"/>
      <c r="E40" s="36"/>
      <c r="F40" s="36"/>
      <c r="G40" s="36"/>
      <c r="H40" s="36"/>
      <c r="I40" s="36"/>
      <c r="J40" s="36"/>
      <c r="K40" s="6"/>
      <c r="L40" s="3"/>
    </row>
    <row r="41" spans="1:11" ht="12.75">
      <c r="A41" s="20" t="s">
        <v>38</v>
      </c>
      <c r="B41" s="21" t="s">
        <v>26</v>
      </c>
      <c r="C41" s="32">
        <v>19</v>
      </c>
      <c r="D41" s="31">
        <v>3.8</v>
      </c>
      <c r="E41" s="31">
        <v>4.5</v>
      </c>
      <c r="F41" s="31">
        <v>3.8</v>
      </c>
      <c r="G41" s="31">
        <v>3.8</v>
      </c>
      <c r="H41" s="31">
        <v>4.3</v>
      </c>
      <c r="I41" s="37">
        <v>3799.8</v>
      </c>
      <c r="J41" s="37">
        <v>4282.6</v>
      </c>
      <c r="K41" s="2">
        <f>(D41+E41+F41+G41+H41)/5</f>
        <v>4.04</v>
      </c>
    </row>
    <row r="42" spans="1:10" ht="12.75">
      <c r="A42" s="1"/>
      <c r="B42" s="5"/>
      <c r="D42" s="7"/>
      <c r="E42" s="7"/>
      <c r="F42" s="7"/>
      <c r="G42" s="7"/>
      <c r="H42" s="7"/>
      <c r="I42" s="7"/>
      <c r="J42" s="7"/>
    </row>
    <row r="43" spans="1:10" ht="18.75">
      <c r="A43" s="47" t="s">
        <v>54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8.75">
      <c r="A44" s="47" t="s">
        <v>55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>
      <c r="A45" s="39"/>
      <c r="B45" s="8"/>
      <c r="C45" s="8"/>
      <c r="D45" s="8"/>
      <c r="E45" s="8"/>
      <c r="F45" s="8"/>
      <c r="G45" s="8"/>
      <c r="H45" s="8"/>
      <c r="I45" s="8"/>
      <c r="J45" s="8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8">
    <mergeCell ref="A43:J43"/>
    <mergeCell ref="A44:J44"/>
    <mergeCell ref="A21:A22"/>
    <mergeCell ref="A7:J7"/>
    <mergeCell ref="A8:J8"/>
    <mergeCell ref="A9:J9"/>
    <mergeCell ref="A10:J10"/>
    <mergeCell ref="A12:A14"/>
    <mergeCell ref="B12:B14"/>
    <mergeCell ref="C12:C14"/>
    <mergeCell ref="D12:H12"/>
    <mergeCell ref="G2:I2"/>
    <mergeCell ref="G3:J3"/>
    <mergeCell ref="G4:J4"/>
    <mergeCell ref="I12:J12"/>
    <mergeCell ref="D13:H13"/>
    <mergeCell ref="I13:I14"/>
    <mergeCell ref="J13:J14"/>
  </mergeCells>
  <printOptions/>
  <pageMargins left="0.5511811023622047" right="0.1968503937007874" top="0.3937007874015748" bottom="0.7874015748031497" header="0.3149606299212598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Nataha</dc:creator>
  <cp:keywords/>
  <dc:description/>
  <cp:lastModifiedBy>Admin</cp:lastModifiedBy>
  <cp:lastPrinted>2020-07-21T08:41:00Z</cp:lastPrinted>
  <dcterms:created xsi:type="dcterms:W3CDTF">2019-07-15T12:12:19Z</dcterms:created>
  <dcterms:modified xsi:type="dcterms:W3CDTF">2020-07-23T14:24:59Z</dcterms:modified>
  <cp:category/>
  <cp:version/>
  <cp:contentType/>
  <cp:contentStatus/>
</cp:coreProperties>
</file>